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o\OneDrive\Escritorio\estados financieros 2021\4to trimestre 2021 pdf\DISCIPLINA FINANCIERA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GASTO_E_FIN_01">Hoja1!$B$46</definedName>
    <definedName name="GASTO_E_FIN_02">Hoja1!$C$46</definedName>
    <definedName name="GASTO_E_FIN_03">Hoja1!$D$46</definedName>
    <definedName name="GASTO_E_FIN_04">Hoja1!$E$46</definedName>
    <definedName name="GASTO_E_FIN_05">Hoja1!$F$46</definedName>
    <definedName name="GASTO_E_FIN_06">Hoja1!$G$46</definedName>
    <definedName name="GASTO_E_T1">Hoja1!$B$37</definedName>
    <definedName name="GASTO_E_T2">Hoja1!$C$37</definedName>
    <definedName name="GASTO_E_T3">Hoja1!$D$37</definedName>
    <definedName name="GASTO_E_T4">Hoja1!$E$37</definedName>
    <definedName name="GASTO_E_T5">Hoja1!$F$37</definedName>
    <definedName name="GASTO_E_T6">Hoja1!$G$37</definedName>
    <definedName name="GASTO_NE_FIN_01">Hoja1!$B$36</definedName>
    <definedName name="GASTO_NE_FIN_02">Hoja1!$C$36</definedName>
    <definedName name="GASTO_NE_FIN_03">Hoja1!$D$36</definedName>
    <definedName name="GASTO_NE_FIN_04">Hoja1!$E$36</definedName>
    <definedName name="GASTO_NE_FIN_05">Hoja1!$F$36</definedName>
    <definedName name="GASTO_NE_FIN_06">Hoja1!$G$36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G45" i="1"/>
  <c r="G44" i="1"/>
  <c r="G43" i="1"/>
  <c r="G42" i="1"/>
  <c r="G41" i="1"/>
  <c r="G40" i="1"/>
  <c r="G39" i="1"/>
  <c r="G37" i="1" s="1"/>
  <c r="G38" i="1"/>
  <c r="F37" i="1"/>
  <c r="E37" i="1"/>
  <c r="D37" i="1"/>
  <c r="C37" i="1"/>
  <c r="B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9" i="1" s="1"/>
  <c r="G47" i="1" s="1"/>
  <c r="G10" i="1"/>
  <c r="F9" i="1"/>
  <c r="F47" i="1" s="1"/>
  <c r="E9" i="1"/>
  <c r="E47" i="1" s="1"/>
  <c r="D9" i="1"/>
  <c r="D47" i="1" s="1"/>
  <c r="C9" i="1"/>
  <c r="B9" i="1"/>
  <c r="B47" i="1" s="1"/>
  <c r="A5" i="1"/>
  <c r="A2" i="1"/>
</calcChain>
</file>

<file path=xl/sharedStrings.xml><?xml version="1.0" encoding="utf-8"?>
<sst xmlns="http://schemas.openxmlformats.org/spreadsheetml/2006/main" count="51" uniqueCount="43">
  <si>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</si>
  <si>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</si>
  <si>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</si>
  <si>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</si>
  <si>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</si>
  <si>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</si>
  <si>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</si>
  <si>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</si>
  <si>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</si>
  <si>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</si>
  <si>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</si>
  <si>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</si>
  <si>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</si>
  <si>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 xml:space="preserve">    31111-A001  PRESIDENTE MUNICIPAL</t>
  </si>
  <si>
    <t xml:space="preserve">    31111-A004  PRESIDENCIA MUNICIPAL</t>
  </si>
  <si>
    <t xml:space="preserve">    31111-A006  H. AYUNTAMIENTO</t>
  </si>
  <si>
    <t xml:space="preserve">    31111-A007  SECRETARIA DE AYUNTA</t>
  </si>
  <si>
    <t xml:space="preserve">    31111-C100  FESTIVIDADES Y CELEB</t>
  </si>
  <si>
    <t xml:space="preserve">    31111-C101  TESORERÍA MUNICIPAL</t>
  </si>
  <si>
    <t xml:space="preserve">    31111-C105  TRANSFERENCIAS Y OTR</t>
  </si>
  <si>
    <t xml:space="preserve">    31111-C106  DIR MPAL DE TURISMO</t>
  </si>
  <si>
    <t xml:space="preserve">    31111-C108  DEPTO DE INFORMATICA</t>
  </si>
  <si>
    <t xml:space="preserve">    31111-C109  INST MAL JUVENTUD</t>
  </si>
  <si>
    <t xml:space="preserve">    31111-C208  DIR SERV PUB MPALES</t>
  </si>
  <si>
    <t xml:space="preserve">    31111-C301  DIR DE SEGURIDAD PUB</t>
  </si>
  <si>
    <t xml:space="preserve">    31111-C302  DIR DE TRANSITO MPAL</t>
  </si>
  <si>
    <t xml:space="preserve">    31111-C305  DIRECCION DE TRANSIT</t>
  </si>
  <si>
    <t xml:space="preserve">    31111-C306  PROGRAMA LICENCIAS D</t>
  </si>
  <si>
    <t xml:space="preserve">    31111-C402  DIR DE OBRAS PUB</t>
  </si>
  <si>
    <t xml:space="preserve">    31111-C406  DIR MEDIO AMB Y ECOL</t>
  </si>
  <si>
    <t xml:space="preserve">    31111-C407  DIR DE PLANEACION</t>
  </si>
  <si>
    <t xml:space="preserve">    31111-C408  ASENTAMIENTOS HUMANO</t>
  </si>
  <si>
    <t xml:space="preserve">    31111-C606  AGUA POTABLE</t>
  </si>
  <si>
    <t xml:space="preserve">    31111-C608  DIRECCION DE AGUA PO</t>
  </si>
  <si>
    <t xml:space="preserve">    31111-C701  DIR DE DES SOCIAL</t>
  </si>
  <si>
    <t xml:space="preserve">    31111-C706  DIRECCION DE EDUCACI</t>
  </si>
  <si>
    <t xml:space="preserve">    31111-C707  CASA DE LA CULTURA</t>
  </si>
  <si>
    <t xml:space="preserve">    31111-C708  INSTITUTO DE LA MUJER</t>
  </si>
  <si>
    <t xml:space="preserve">    31111-C801  CONTRALORIA MUNICIPAL</t>
  </si>
  <si>
    <t>*</t>
  </si>
  <si>
    <t>II. Gasto Etiquetado (II=A+B+C+D+E+F+G+H)</t>
  </si>
  <si>
    <t xml:space="preserve">    31111-C501  ACCION CULTURAL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</si>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</sst>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&quot; &quot;"/>
    <numFmt numFmtId="165" formatCode="#,##0.00;\-#,##0.00;&quot; 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164" fontId="0" fillId="0" borderId="12" xfId="0" applyNumberFormat="1" applyBorder="1" applyProtection="1">
      <protection locked="0"/>
    </xf>
    <xf numFmtId="165" fontId="0" fillId="0" borderId="12" xfId="0" applyNumberFormat="1" applyBorder="1" applyProtection="1"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165" fontId="0" fillId="0" borderId="10" xfId="0" applyNumberFormat="1" applyBorder="1" applyProtection="1"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o/OneDrive/Escritorio/estados%20financieros%202021/edos%20fin%202021/4o%20trim%202021/0361_IDF_MYUR_000_21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A3" sqref="A3:G3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15" x14ac:dyDescent="0.25">
      <c r="A2" s="2" t="str">
        <f>ENTE_PUBLICO_A</f>
        <v>MUNICIPIO DE YURIRIA, Gobierno del Estado de Guanajuato (a)</v>
      </c>
      <c r="B2" s="3"/>
      <c r="C2" s="3"/>
      <c r="D2" s="3"/>
      <c r="E2" s="3"/>
      <c r="F2" s="3"/>
      <c r="G2" s="4"/>
    </row>
    <row r="3" spans="1:7" ht="15" x14ac:dyDescent="0.25">
      <c r="A3" s="5" t="s">
        <v>1</v>
      </c>
      <c r="B3" s="6"/>
      <c r="C3" s="6"/>
      <c r="D3" s="6"/>
      <c r="E3" s="6"/>
      <c r="F3" s="6"/>
      <c r="G3" s="7"/>
    </row>
    <row r="4" spans="1:7" ht="15" x14ac:dyDescent="0.25">
      <c r="A4" s="5" t="s">
        <v>2</v>
      </c>
      <c r="B4" s="6"/>
      <c r="C4" s="6"/>
      <c r="D4" s="6"/>
      <c r="E4" s="6"/>
      <c r="F4" s="6"/>
      <c r="G4" s="7"/>
    </row>
    <row r="5" spans="1:7" ht="15" x14ac:dyDescent="0.25">
      <c r="A5" s="8" t="str">
        <f>TRIMESTRE</f>
        <v>Del 1 de enero al 31 de diciembre de 2021 (b)</v>
      </c>
      <c r="B5" s="9"/>
      <c r="C5" s="9"/>
      <c r="D5" s="9"/>
      <c r="E5" s="9"/>
      <c r="F5" s="9"/>
      <c r="G5" s="10"/>
    </row>
    <row r="6" spans="1:7" ht="15" x14ac:dyDescent="0.25">
      <c r="A6" s="11" t="s">
        <v>3</v>
      </c>
      <c r="B6" s="12"/>
      <c r="C6" s="12"/>
      <c r="D6" s="12"/>
      <c r="E6" s="12"/>
      <c r="F6" s="12"/>
      <c r="G6" s="13"/>
    </row>
    <row r="7" spans="1:7" ht="15" x14ac:dyDescent="0.25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ht="15" x14ac:dyDescent="0.25">
      <c r="A9" s="21" t="s">
        <v>12</v>
      </c>
      <c r="B9" s="22">
        <f>SUM(B10:GASTO_NE_FIN_01)</f>
        <v>144598313.78</v>
      </c>
      <c r="C9" s="22">
        <f>SUM(C10:GASTO_NE_FIN_02)</f>
        <v>10850684.849999998</v>
      </c>
      <c r="D9" s="22">
        <f>SUM(D10:GASTO_NE_FIN_03)</f>
        <v>155448998.63000003</v>
      </c>
      <c r="E9" s="22">
        <f>SUM(E10:GASTO_NE_FIN_04)</f>
        <v>146765905.99000004</v>
      </c>
      <c r="F9" s="22">
        <f>SUM(F10:GASTO_NE_FIN_05)</f>
        <v>144860294.16000006</v>
      </c>
      <c r="G9" s="22">
        <f>SUM(G10:GASTO_NE_FIN_06)</f>
        <v>8683092.6399999894</v>
      </c>
    </row>
    <row r="10" spans="1:7" s="27" customFormat="1" ht="15" x14ac:dyDescent="0.25">
      <c r="A10" s="23" t="s">
        <v>13</v>
      </c>
      <c r="B10" s="24">
        <v>1177585.8500000001</v>
      </c>
      <c r="C10" s="25">
        <v>-40663.040000000037</v>
      </c>
      <c r="D10" s="25">
        <v>1136922.81</v>
      </c>
      <c r="E10" s="25">
        <v>1136922.81</v>
      </c>
      <c r="F10" s="25">
        <v>1136922.81</v>
      </c>
      <c r="G10" s="26">
        <f t="shared" ref="G10:G35" si="0">D10-E10</f>
        <v>0</v>
      </c>
    </row>
    <row r="11" spans="1:7" s="27" customFormat="1" ht="15" x14ac:dyDescent="0.25">
      <c r="A11" s="23" t="s">
        <v>14</v>
      </c>
      <c r="B11" s="25">
        <v>30621336.530000001</v>
      </c>
      <c r="C11" s="25">
        <v>3975217.3799999952</v>
      </c>
      <c r="D11" s="25">
        <v>34596553.909999996</v>
      </c>
      <c r="E11" s="25">
        <v>33413148.120000001</v>
      </c>
      <c r="F11" s="25">
        <v>32467050</v>
      </c>
      <c r="G11" s="26">
        <f t="shared" si="0"/>
        <v>1183405.7899999954</v>
      </c>
    </row>
    <row r="12" spans="1:7" s="27" customFormat="1" ht="15" x14ac:dyDescent="0.25">
      <c r="A12" s="23" t="s">
        <v>15</v>
      </c>
      <c r="B12" s="25">
        <v>6870319.71</v>
      </c>
      <c r="C12" s="25">
        <v>34564.070000000298</v>
      </c>
      <c r="D12" s="25">
        <v>6904883.7800000003</v>
      </c>
      <c r="E12" s="25">
        <v>6453386.5</v>
      </c>
      <c r="F12" s="25">
        <v>6453386.5</v>
      </c>
      <c r="G12" s="26">
        <f t="shared" si="0"/>
        <v>451497.28000000026</v>
      </c>
    </row>
    <row r="13" spans="1:7" s="27" customFormat="1" ht="15" x14ac:dyDescent="0.25">
      <c r="A13" s="23" t="s">
        <v>16</v>
      </c>
      <c r="B13" s="25">
        <v>4305744.8899999997</v>
      </c>
      <c r="C13" s="25">
        <v>-533349.38999999966</v>
      </c>
      <c r="D13" s="25">
        <v>3772395.5</v>
      </c>
      <c r="E13" s="25">
        <v>3642310.02</v>
      </c>
      <c r="F13" s="25">
        <v>3642310.02</v>
      </c>
      <c r="G13" s="26">
        <f t="shared" si="0"/>
        <v>130085.47999999998</v>
      </c>
    </row>
    <row r="14" spans="1:7" s="27" customFormat="1" ht="15" x14ac:dyDescent="0.25">
      <c r="A14" s="23" t="s">
        <v>17</v>
      </c>
      <c r="B14" s="25">
        <v>4640960.91</v>
      </c>
      <c r="C14" s="25">
        <v>1777775.46</v>
      </c>
      <c r="D14" s="25">
        <v>6418736.3700000001</v>
      </c>
      <c r="E14" s="25">
        <v>3357194.4</v>
      </c>
      <c r="F14" s="25">
        <v>2630901</v>
      </c>
      <c r="G14" s="26">
        <f t="shared" si="0"/>
        <v>3061541.97</v>
      </c>
    </row>
    <row r="15" spans="1:7" s="27" customFormat="1" ht="15" x14ac:dyDescent="0.25">
      <c r="A15" s="23" t="s">
        <v>18</v>
      </c>
      <c r="B15" s="25">
        <v>19100276.399999999</v>
      </c>
      <c r="C15" s="25">
        <v>-1442977.3599999994</v>
      </c>
      <c r="D15" s="25">
        <v>17657299.039999999</v>
      </c>
      <c r="E15" s="25">
        <v>17238395.050000001</v>
      </c>
      <c r="F15" s="25">
        <v>17238395.039999999</v>
      </c>
      <c r="G15" s="26">
        <f t="shared" si="0"/>
        <v>418903.98999999836</v>
      </c>
    </row>
    <row r="16" spans="1:7" s="27" customFormat="1" ht="15" x14ac:dyDescent="0.25">
      <c r="A16" s="23" t="s">
        <v>19</v>
      </c>
      <c r="B16" s="25">
        <v>9980300.1799999997</v>
      </c>
      <c r="C16" s="25">
        <v>-315511.23000000045</v>
      </c>
      <c r="D16" s="25">
        <v>9664788.9499999993</v>
      </c>
      <c r="E16" s="25">
        <v>9634788.9499999993</v>
      </c>
      <c r="F16" s="25">
        <v>9634788.9499999993</v>
      </c>
      <c r="G16" s="26">
        <f t="shared" si="0"/>
        <v>30000</v>
      </c>
    </row>
    <row r="17" spans="1:7" s="27" customFormat="1" ht="15" x14ac:dyDescent="0.25">
      <c r="A17" s="23" t="s">
        <v>20</v>
      </c>
      <c r="B17" s="25">
        <v>936779.22</v>
      </c>
      <c r="C17" s="25">
        <v>-350026.97</v>
      </c>
      <c r="D17" s="25">
        <v>586752.25</v>
      </c>
      <c r="E17" s="25">
        <v>553642.06000000006</v>
      </c>
      <c r="F17" s="25">
        <v>553642.06000000006</v>
      </c>
      <c r="G17" s="26">
        <f t="shared" si="0"/>
        <v>33110.189999999944</v>
      </c>
    </row>
    <row r="18" spans="1:7" s="27" customFormat="1" ht="15" x14ac:dyDescent="0.25">
      <c r="A18" s="23" t="s">
        <v>21</v>
      </c>
      <c r="B18" s="25">
        <v>1910323.09</v>
      </c>
      <c r="C18" s="25">
        <v>-238691.41000000015</v>
      </c>
      <c r="D18" s="25">
        <v>1671631.68</v>
      </c>
      <c r="E18" s="25">
        <v>1608076.28</v>
      </c>
      <c r="F18" s="25">
        <v>1608076.28</v>
      </c>
      <c r="G18" s="26">
        <f t="shared" si="0"/>
        <v>63555.399999999907</v>
      </c>
    </row>
    <row r="19" spans="1:7" s="27" customFormat="1" ht="15" x14ac:dyDescent="0.25">
      <c r="A19" s="23" t="s">
        <v>22</v>
      </c>
      <c r="B19" s="25">
        <v>465301.53</v>
      </c>
      <c r="C19" s="25">
        <v>-123562.24000000005</v>
      </c>
      <c r="D19" s="25">
        <v>341739.29</v>
      </c>
      <c r="E19" s="25">
        <v>335459.11</v>
      </c>
      <c r="F19" s="25">
        <v>335459.11</v>
      </c>
      <c r="G19" s="26">
        <f t="shared" si="0"/>
        <v>6280.179999999993</v>
      </c>
    </row>
    <row r="20" spans="1:7" s="27" customFormat="1" ht="15" x14ac:dyDescent="0.25">
      <c r="A20" s="23" t="s">
        <v>23</v>
      </c>
      <c r="B20" s="25">
        <v>19316422.25</v>
      </c>
      <c r="C20" s="25">
        <v>10972424.18</v>
      </c>
      <c r="D20" s="25">
        <v>30288846.43</v>
      </c>
      <c r="E20" s="25">
        <v>29889773.18</v>
      </c>
      <c r="F20" s="25">
        <v>29661772.890000001</v>
      </c>
      <c r="G20" s="26">
        <f t="shared" si="0"/>
        <v>399073.25</v>
      </c>
    </row>
    <row r="21" spans="1:7" s="27" customFormat="1" ht="15" x14ac:dyDescent="0.25">
      <c r="A21" s="23" t="s">
        <v>24</v>
      </c>
      <c r="B21" s="25">
        <v>5644943.79</v>
      </c>
      <c r="C21" s="25">
        <v>468234.65000000037</v>
      </c>
      <c r="D21" s="25">
        <v>6113178.4400000004</v>
      </c>
      <c r="E21" s="25">
        <v>5810674.2000000002</v>
      </c>
      <c r="F21" s="25">
        <v>5810674.2000000002</v>
      </c>
      <c r="G21" s="26">
        <f t="shared" si="0"/>
        <v>302504.24000000022</v>
      </c>
    </row>
    <row r="22" spans="1:7" s="27" customFormat="1" ht="15" x14ac:dyDescent="0.25">
      <c r="A22" s="23" t="s">
        <v>25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6">
        <f t="shared" si="0"/>
        <v>0</v>
      </c>
    </row>
    <row r="23" spans="1:7" s="27" customFormat="1" ht="15" x14ac:dyDescent="0.25">
      <c r="A23" s="23" t="s">
        <v>26</v>
      </c>
      <c r="B23" s="25">
        <v>543020.79</v>
      </c>
      <c r="C23" s="25">
        <v>-146454.01</v>
      </c>
      <c r="D23" s="25">
        <v>396566.78</v>
      </c>
      <c r="E23" s="25">
        <v>355821.34</v>
      </c>
      <c r="F23" s="25">
        <v>355821.34</v>
      </c>
      <c r="G23" s="26">
        <f t="shared" si="0"/>
        <v>40745.440000000002</v>
      </c>
    </row>
    <row r="24" spans="1:7" s="27" customFormat="1" ht="15" x14ac:dyDescent="0.25">
      <c r="A24" s="23" t="s">
        <v>27</v>
      </c>
      <c r="B24" s="25">
        <v>1993369.63</v>
      </c>
      <c r="C24" s="25">
        <v>-97316.619999999879</v>
      </c>
      <c r="D24" s="25">
        <v>1896053.01</v>
      </c>
      <c r="E24" s="25">
        <v>1432839.75</v>
      </c>
      <c r="F24" s="25">
        <v>1432839.75</v>
      </c>
      <c r="G24" s="26">
        <f t="shared" si="0"/>
        <v>463213.26</v>
      </c>
    </row>
    <row r="25" spans="1:7" s="27" customFormat="1" ht="15" x14ac:dyDescent="0.25">
      <c r="A25" s="23" t="s">
        <v>28</v>
      </c>
      <c r="B25" s="25">
        <v>10471203.1</v>
      </c>
      <c r="C25" s="25">
        <v>284122.08999999985</v>
      </c>
      <c r="D25" s="25">
        <v>10755325.189999999</v>
      </c>
      <c r="E25" s="25">
        <v>10132193.960000001</v>
      </c>
      <c r="F25" s="25">
        <v>10126973.960000001</v>
      </c>
      <c r="G25" s="26">
        <f t="shared" si="0"/>
        <v>623131.22999999858</v>
      </c>
    </row>
    <row r="26" spans="1:7" s="27" customFormat="1" ht="15" x14ac:dyDescent="0.25">
      <c r="A26" s="23" t="s">
        <v>29</v>
      </c>
      <c r="B26" s="25">
        <v>1766001.03</v>
      </c>
      <c r="C26" s="25">
        <v>-349724.32000000007</v>
      </c>
      <c r="D26" s="25">
        <v>1416276.71</v>
      </c>
      <c r="E26" s="25">
        <v>1306659.5</v>
      </c>
      <c r="F26" s="25">
        <v>1306659.5</v>
      </c>
      <c r="G26" s="26">
        <f t="shared" si="0"/>
        <v>109617.20999999996</v>
      </c>
    </row>
    <row r="27" spans="1:7" s="27" customFormat="1" ht="15" x14ac:dyDescent="0.25">
      <c r="A27" s="23" t="s">
        <v>30</v>
      </c>
      <c r="B27" s="25">
        <v>793062.6</v>
      </c>
      <c r="C27" s="25">
        <v>-400618.26999999996</v>
      </c>
      <c r="D27" s="25">
        <v>392444.33</v>
      </c>
      <c r="E27" s="25">
        <v>387833.49</v>
      </c>
      <c r="F27" s="25">
        <v>387833.49</v>
      </c>
      <c r="G27" s="26">
        <f t="shared" si="0"/>
        <v>4610.8400000000256</v>
      </c>
    </row>
    <row r="28" spans="1:7" s="27" customFormat="1" ht="15" x14ac:dyDescent="0.25">
      <c r="A28" s="23" t="s">
        <v>31</v>
      </c>
      <c r="B28" s="25">
        <v>536473.18000000005</v>
      </c>
      <c r="C28" s="25">
        <v>-182277.44000000006</v>
      </c>
      <c r="D28" s="25">
        <v>354195.74</v>
      </c>
      <c r="E28" s="25">
        <v>344496.53</v>
      </c>
      <c r="F28" s="25">
        <v>344496.53</v>
      </c>
      <c r="G28" s="26">
        <f t="shared" si="0"/>
        <v>9699.2099999999627</v>
      </c>
    </row>
    <row r="29" spans="1:7" s="27" customFormat="1" ht="15" x14ac:dyDescent="0.25">
      <c r="A29" s="23" t="s">
        <v>32</v>
      </c>
      <c r="B29" s="25">
        <v>1000000</v>
      </c>
      <c r="C29" s="25">
        <v>-123000</v>
      </c>
      <c r="D29" s="25">
        <v>877000</v>
      </c>
      <c r="E29" s="25">
        <v>877000</v>
      </c>
      <c r="F29" s="25">
        <v>877000</v>
      </c>
      <c r="G29" s="26">
        <f t="shared" si="0"/>
        <v>0</v>
      </c>
    </row>
    <row r="30" spans="1:7" s="27" customFormat="1" ht="15" x14ac:dyDescent="0.25">
      <c r="A30" s="23" t="s">
        <v>33</v>
      </c>
      <c r="B30" s="25">
        <v>7594881.5599999996</v>
      </c>
      <c r="C30" s="25">
        <v>-1492586.8099999996</v>
      </c>
      <c r="D30" s="25">
        <v>6102294.75</v>
      </c>
      <c r="E30" s="25">
        <v>5836018.9800000004</v>
      </c>
      <c r="F30" s="25">
        <v>5836018.9699999997</v>
      </c>
      <c r="G30" s="26">
        <f t="shared" si="0"/>
        <v>266275.76999999955</v>
      </c>
    </row>
    <row r="31" spans="1:7" s="27" customFormat="1" ht="15" x14ac:dyDescent="0.25">
      <c r="A31" s="23" t="s">
        <v>34</v>
      </c>
      <c r="B31" s="25">
        <v>8677069.4399999995</v>
      </c>
      <c r="C31" s="25">
        <v>615003.59999999963</v>
      </c>
      <c r="D31" s="25">
        <v>9292073.0399999991</v>
      </c>
      <c r="E31" s="25">
        <v>8482498.6300000008</v>
      </c>
      <c r="F31" s="25">
        <v>8482498.6300000008</v>
      </c>
      <c r="G31" s="26">
        <f t="shared" si="0"/>
        <v>809574.40999999829</v>
      </c>
    </row>
    <row r="32" spans="1:7" s="27" customFormat="1" ht="15" x14ac:dyDescent="0.25">
      <c r="A32" s="23" t="s">
        <v>35</v>
      </c>
      <c r="B32" s="25">
        <v>1818451.18</v>
      </c>
      <c r="C32" s="25">
        <v>-218793.86999999988</v>
      </c>
      <c r="D32" s="25">
        <v>1599657.31</v>
      </c>
      <c r="E32" s="25">
        <v>1517831.72</v>
      </c>
      <c r="F32" s="25">
        <v>1517831.72</v>
      </c>
      <c r="G32" s="26">
        <f t="shared" si="0"/>
        <v>81825.590000000084</v>
      </c>
    </row>
    <row r="33" spans="1:7" s="27" customFormat="1" ht="15" x14ac:dyDescent="0.25">
      <c r="A33" s="23" t="s">
        <v>36</v>
      </c>
      <c r="B33" s="25">
        <v>2274404.2599999998</v>
      </c>
      <c r="C33" s="25">
        <v>-653142.15999999968</v>
      </c>
      <c r="D33" s="25">
        <v>1621262.1</v>
      </c>
      <c r="E33" s="25">
        <v>1475799.86</v>
      </c>
      <c r="F33" s="25">
        <v>1475799.86</v>
      </c>
      <c r="G33" s="26">
        <f t="shared" si="0"/>
        <v>145462.24</v>
      </c>
    </row>
    <row r="34" spans="1:7" s="27" customFormat="1" ht="15" x14ac:dyDescent="0.25">
      <c r="A34" s="23" t="s">
        <v>37</v>
      </c>
      <c r="B34" s="25">
        <v>305048.65999999997</v>
      </c>
      <c r="C34" s="25">
        <v>-108080.29999999999</v>
      </c>
      <c r="D34" s="25">
        <v>196968.36</v>
      </c>
      <c r="E34" s="25">
        <v>189352.68</v>
      </c>
      <c r="F34" s="25">
        <v>189352.68</v>
      </c>
      <c r="G34" s="26">
        <f t="shared" si="0"/>
        <v>7615.679999999993</v>
      </c>
    </row>
    <row r="35" spans="1:7" s="27" customFormat="1" ht="15" x14ac:dyDescent="0.25">
      <c r="A35" s="23" t="s">
        <v>38</v>
      </c>
      <c r="B35" s="25">
        <v>1855034</v>
      </c>
      <c r="C35" s="25">
        <v>-459881.1399999999</v>
      </c>
      <c r="D35" s="25">
        <v>1395152.86</v>
      </c>
      <c r="E35" s="25">
        <v>1353788.87</v>
      </c>
      <c r="F35" s="25">
        <v>1353788.87</v>
      </c>
      <c r="G35" s="26">
        <f t="shared" si="0"/>
        <v>41363.989999999991</v>
      </c>
    </row>
    <row r="36" spans="1:7" ht="15" x14ac:dyDescent="0.25">
      <c r="A36" s="28" t="s">
        <v>39</v>
      </c>
      <c r="B36" s="29"/>
      <c r="C36" s="29"/>
      <c r="D36" s="29"/>
      <c r="E36" s="29"/>
      <c r="F36" s="29"/>
      <c r="G36" s="29"/>
    </row>
    <row r="37" spans="1:7" s="27" customFormat="1" ht="15" x14ac:dyDescent="0.25">
      <c r="A37" s="30" t="s">
        <v>40</v>
      </c>
      <c r="B37" s="31">
        <f>SUM(B38:GASTO_E_FIN_01)</f>
        <v>166475340.71000001</v>
      </c>
      <c r="C37" s="31">
        <f>SUM(C38:GASTO_E_FIN_02)</f>
        <v>26559917.339999996</v>
      </c>
      <c r="D37" s="31">
        <f>SUM(D38:GASTO_E_FIN_03)</f>
        <v>193035258.04999998</v>
      </c>
      <c r="E37" s="31">
        <f>SUM(E38:GASTO_E_FIN_04)</f>
        <v>162118601.61000001</v>
      </c>
      <c r="F37" s="31">
        <f>SUM(F38:GASTO_E_FIN_05)</f>
        <v>160308309.47</v>
      </c>
      <c r="G37" s="31">
        <f>SUM(G38:GASTO_E_FIN_06)</f>
        <v>30916656.439999994</v>
      </c>
    </row>
    <row r="38" spans="1:7" s="27" customFormat="1" ht="15" x14ac:dyDescent="0.25">
      <c r="A38" s="23" t="s">
        <v>20</v>
      </c>
      <c r="B38" s="24">
        <v>0</v>
      </c>
      <c r="C38" s="32">
        <v>175000</v>
      </c>
      <c r="D38" s="25">
        <v>175000</v>
      </c>
      <c r="E38" s="25">
        <v>150000</v>
      </c>
      <c r="F38" s="25">
        <v>150000</v>
      </c>
      <c r="G38" s="26">
        <f>D38-E38</f>
        <v>25000</v>
      </c>
    </row>
    <row r="39" spans="1:7" s="27" customFormat="1" ht="15" x14ac:dyDescent="0.25">
      <c r="A39" s="23" t="s">
        <v>23</v>
      </c>
      <c r="B39" s="24">
        <v>11188463.76</v>
      </c>
      <c r="C39" s="32">
        <v>1468590.540000001</v>
      </c>
      <c r="D39" s="25">
        <v>12657054.300000001</v>
      </c>
      <c r="E39" s="25">
        <v>12657054.300000001</v>
      </c>
      <c r="F39" s="24">
        <v>11173125.470000001</v>
      </c>
      <c r="G39" s="26">
        <f t="shared" ref="G39:G45" si="1">D39-E39</f>
        <v>0</v>
      </c>
    </row>
    <row r="40" spans="1:7" s="27" customFormat="1" ht="15" x14ac:dyDescent="0.25">
      <c r="A40" s="23" t="s">
        <v>24</v>
      </c>
      <c r="B40" s="25">
        <v>23203617.809999999</v>
      </c>
      <c r="C40" s="32">
        <v>-1292026.549999997</v>
      </c>
      <c r="D40" s="25">
        <v>21911591.260000002</v>
      </c>
      <c r="E40" s="25">
        <v>21911591.260000002</v>
      </c>
      <c r="F40" s="25">
        <v>21911591.260000002</v>
      </c>
      <c r="G40" s="26">
        <f t="shared" si="1"/>
        <v>0</v>
      </c>
    </row>
    <row r="41" spans="1:7" s="27" customFormat="1" ht="15" x14ac:dyDescent="0.25">
      <c r="A41" s="23" t="s">
        <v>26</v>
      </c>
      <c r="B41" s="25">
        <v>3768006.44</v>
      </c>
      <c r="C41" s="32">
        <v>-382614.12000000011</v>
      </c>
      <c r="D41" s="25">
        <v>3385392.32</v>
      </c>
      <c r="E41" s="25">
        <v>3385392.32</v>
      </c>
      <c r="F41" s="25">
        <v>3385392.32</v>
      </c>
      <c r="G41" s="26">
        <f t="shared" si="1"/>
        <v>0</v>
      </c>
    </row>
    <row r="42" spans="1:7" s="27" customFormat="1" ht="15" x14ac:dyDescent="0.25">
      <c r="A42" s="23" t="s">
        <v>28</v>
      </c>
      <c r="B42" s="25">
        <v>109976808.48</v>
      </c>
      <c r="C42" s="32">
        <v>25411682.899999991</v>
      </c>
      <c r="D42" s="25">
        <v>135388491.38</v>
      </c>
      <c r="E42" s="25">
        <v>105293442.7</v>
      </c>
      <c r="F42" s="25">
        <v>104967079.39</v>
      </c>
      <c r="G42" s="26">
        <f t="shared" si="1"/>
        <v>30095048.679999992</v>
      </c>
    </row>
    <row r="43" spans="1:7" s="27" customFormat="1" ht="15" x14ac:dyDescent="0.25">
      <c r="A43" s="23" t="s">
        <v>41</v>
      </c>
      <c r="B43" s="25">
        <v>200000</v>
      </c>
      <c r="C43" s="32">
        <v>84905.409999999974</v>
      </c>
      <c r="D43" s="25">
        <v>284905.40999999997</v>
      </c>
      <c r="E43" s="25">
        <v>214200.98</v>
      </c>
      <c r="F43" s="25">
        <v>214200.98</v>
      </c>
      <c r="G43" s="26">
        <f t="shared" si="1"/>
        <v>70704.429999999964</v>
      </c>
    </row>
    <row r="44" spans="1:7" s="27" customFormat="1" ht="15" x14ac:dyDescent="0.25">
      <c r="A44" s="23" t="s">
        <v>32</v>
      </c>
      <c r="B44" s="25">
        <v>10400000</v>
      </c>
      <c r="C44" s="32">
        <v>339308</v>
      </c>
      <c r="D44" s="25">
        <v>10739308</v>
      </c>
      <c r="E44" s="25">
        <v>10739308</v>
      </c>
      <c r="F44" s="25">
        <v>10739308</v>
      </c>
      <c r="G44" s="26">
        <f t="shared" si="1"/>
        <v>0</v>
      </c>
    </row>
    <row r="45" spans="1:7" s="27" customFormat="1" ht="15" x14ac:dyDescent="0.25">
      <c r="A45" s="23" t="s">
        <v>34</v>
      </c>
      <c r="B45" s="24">
        <v>7738444.2199999997</v>
      </c>
      <c r="C45" s="32">
        <v>755071.16000000108</v>
      </c>
      <c r="D45" s="25">
        <v>8493515.3800000008</v>
      </c>
      <c r="E45" s="25">
        <v>7767612.0499999998</v>
      </c>
      <c r="F45" s="24">
        <v>7767612.0499999998</v>
      </c>
      <c r="G45" s="26">
        <f t="shared" si="1"/>
        <v>725903.33000000101</v>
      </c>
    </row>
    <row r="46" spans="1:7" ht="15" x14ac:dyDescent="0.25">
      <c r="A46" s="28" t="s">
        <v>39</v>
      </c>
      <c r="B46" s="29"/>
      <c r="C46" s="29"/>
      <c r="D46" s="29"/>
      <c r="E46" s="29"/>
      <c r="F46" s="29"/>
      <c r="G46" s="29"/>
    </row>
    <row r="47" spans="1:7" ht="15" x14ac:dyDescent="0.25">
      <c r="A47" s="30" t="s">
        <v>42</v>
      </c>
      <c r="B47" s="31">
        <f>GASTO_NE_T1+GASTO_E_T1</f>
        <v>311073654.49000001</v>
      </c>
      <c r="C47" s="31">
        <f>GASTO_NE_T2+GASTO_E_T2</f>
        <v>37410602.189999998</v>
      </c>
      <c r="D47" s="31">
        <f>GASTO_NE_T3+GASTO_E_T3</f>
        <v>348484256.68000001</v>
      </c>
      <c r="E47" s="31">
        <f>GASTO_NE_T4+GASTO_E_T4</f>
        <v>308884507.60000002</v>
      </c>
      <c r="F47" s="31">
        <f>GASTO_NE_T5+GASTO_E_T5</f>
        <v>305168603.63000005</v>
      </c>
      <c r="G47" s="31">
        <f>GASTO_NE_T6+GASTO_E_T6</f>
        <v>39599749.079999983</v>
      </c>
    </row>
    <row r="48" spans="1:7" ht="15" x14ac:dyDescent="0.25">
      <c r="A48" s="33"/>
      <c r="B48" s="34"/>
      <c r="C48" s="34"/>
      <c r="D48" s="34"/>
      <c r="E48" s="34"/>
      <c r="F48" s="34"/>
      <c r="G48" s="35"/>
    </row>
    <row r="49" spans="1:1" ht="15" hidden="1" x14ac:dyDescent="0.25">
      <c r="A49" s="36"/>
    </row>
    <row r="50" spans="1:1" ht="15" x14ac:dyDescent="0.25"/>
    <row r="51" spans="1:1" ht="15" x14ac:dyDescent="0.25"/>
    <row r="52" spans="1:1" ht="15" x14ac:dyDescent="0.25"/>
    <row r="53" spans="1:1" ht="15" x14ac:dyDescent="0.25"/>
    <row r="54" spans="1:1" ht="15" x14ac:dyDescent="0.25"/>
    <row r="55" spans="1:1" ht="15" x14ac:dyDescent="0.25"/>
    <row r="56" spans="1:1" ht="15" x14ac:dyDescent="0.25"/>
    <row r="57" spans="1:1" ht="15" x14ac:dyDescent="0.25"/>
    <row r="58" spans="1:1" ht="15" x14ac:dyDescent="0.25"/>
    <row r="59" spans="1:1" ht="15" x14ac:dyDescent="0.25"/>
    <row r="60" spans="1:1" ht="15" x14ac:dyDescent="0.25"/>
    <row r="61" spans="1:1" ht="15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4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2022-03-30T18:12:23Z</dcterms:created>
  <dcterms:modified xsi:type="dcterms:W3CDTF">2022-03-30T18:15:01Z</dcterms:modified>
</cp:coreProperties>
</file>